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24615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<sst xmlns="http://schemas.openxmlformats.org/spreadsheetml/2006/main" count="19" uniqueCount="18">
  <si>
    <t>Year</t>
  </si>
  <si>
    <t>Project Cost</t>
  </si>
  <si>
    <t>Benefits Delivered</t>
  </si>
  <si>
    <t>Maintenance Costs</t>
  </si>
  <si>
    <t>Support Costs</t>
  </si>
  <si>
    <t>Notes</t>
  </si>
  <si>
    <t>Net Position</t>
  </si>
  <si>
    <t>Total Costs</t>
  </si>
  <si>
    <t>CPI Rate</t>
  </si>
  <si>
    <t>NPV</t>
  </si>
  <si>
    <t>Total</t>
  </si>
  <si>
    <t>Cumulative Return</t>
  </si>
  <si>
    <t>Payback Year</t>
  </si>
  <si>
    <t>Months</t>
  </si>
  <si>
    <t>Costs</t>
  </si>
  <si>
    <t>Benefits</t>
  </si>
  <si>
    <t>ROI</t>
  </si>
  <si>
    <t>Profitability Analysis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</si>
</sst>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3" tint="0.399949997663497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2" fillId="27" borderId="1" xfId="40" applyNumberFormat="1" applyAlignment="1">
      <alignment/>
    </xf>
    <xf numFmtId="0" fontId="22" fillId="27" borderId="1" xfId="40" applyAlignment="1">
      <alignment/>
    </xf>
    <xf numFmtId="164" fontId="22" fillId="27" borderId="13" xfId="40" applyNumberFormat="1" applyBorder="1" applyAlignment="1">
      <alignment/>
    </xf>
    <xf numFmtId="0" fontId="22" fillId="27" borderId="13" xfId="4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6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6" fillId="33" borderId="0" xfId="0" applyFont="1" applyFill="1" applyAlignment="1">
      <alignment horizontal="center"/>
    </xf>
    <xf numFmtId="0" fontId="34" fillId="33" borderId="14" xfId="0" applyFont="1" applyFill="1" applyBorder="1" applyAlignment="1">
      <alignment horizontal="left"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8.140625" style="0" customWidth="1"/>
    <col min="3" max="3" width="0.13671875" style="0" customWidth="1"/>
    <col min="4" max="4" width="9.28125" style="0" bestFit="1" customWidth="1"/>
    <col min="9" max="9" width="11.8515625" style="0" customWidth="1"/>
    <col min="10" max="10" width="50.00390625" style="0" customWidth="1"/>
  </cols>
  <sheetData>
    <row r="1" spans="1:10" ht="27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3" spans="4:10" ht="18.75">
      <c r="D3" s="13" t="s">
        <v>0</v>
      </c>
      <c r="E3" s="14"/>
      <c r="F3" s="14"/>
      <c r="G3" s="14"/>
      <c r="H3" s="14"/>
      <c r="I3" s="15" t="s">
        <v>10</v>
      </c>
      <c r="J3" s="15" t="s">
        <v>5</v>
      </c>
    </row>
    <row r="4" spans="4:10" ht="15">
      <c r="D4" s="3">
        <v>1</v>
      </c>
      <c r="E4" s="3">
        <v>2</v>
      </c>
      <c r="F4" s="3">
        <v>3</v>
      </c>
      <c r="G4" s="3">
        <v>4</v>
      </c>
      <c r="H4" s="3">
        <v>5</v>
      </c>
      <c r="J4" s="3"/>
    </row>
    <row r="5" spans="1:10" ht="18.75">
      <c r="A5" s="17" t="s">
        <v>14</v>
      </c>
      <c r="B5" s="16" t="s">
        <v>1</v>
      </c>
      <c r="D5" s="4">
        <v>20000</v>
      </c>
      <c r="E5" s="4">
        <v>20000</v>
      </c>
      <c r="F5" s="4">
        <v>0</v>
      </c>
      <c r="G5" s="4">
        <v>0</v>
      </c>
      <c r="H5" s="4">
        <v>0</v>
      </c>
      <c r="I5" s="10">
        <f>SUM(D5:H5)</f>
        <v>40000</v>
      </c>
      <c r="J5" s="3"/>
    </row>
    <row r="6" spans="1:10" ht="18.75">
      <c r="A6" s="2"/>
      <c r="B6" s="16" t="s">
        <v>3</v>
      </c>
      <c r="D6" s="4"/>
      <c r="E6" s="4">
        <v>5000</v>
      </c>
      <c r="F6" s="4">
        <v>10000</v>
      </c>
      <c r="G6" s="4">
        <v>10000</v>
      </c>
      <c r="H6" s="4">
        <v>10000</v>
      </c>
      <c r="I6" s="10">
        <f>SUM(D6:H6)</f>
        <v>35000</v>
      </c>
      <c r="J6" s="3"/>
    </row>
    <row r="7" spans="1:10" ht="18.75">
      <c r="A7" s="2"/>
      <c r="B7" s="16" t="s">
        <v>4</v>
      </c>
      <c r="D7" s="6"/>
      <c r="E7" s="6">
        <v>25000</v>
      </c>
      <c r="F7" s="6">
        <v>15000</v>
      </c>
      <c r="G7" s="6">
        <v>15000</v>
      </c>
      <c r="H7" s="6">
        <v>15000</v>
      </c>
      <c r="I7" s="10">
        <f>SUM(D7:H7)</f>
        <v>70000</v>
      </c>
      <c r="J7" s="3"/>
    </row>
    <row r="8" spans="1:10" ht="18.75">
      <c r="A8" s="2"/>
      <c r="B8" s="16" t="s">
        <v>7</v>
      </c>
      <c r="D8" s="8">
        <f>SUM(D5:D7)</f>
        <v>20000</v>
      </c>
      <c r="E8" s="8">
        <f>SUM(E5:E7)</f>
        <v>50000</v>
      </c>
      <c r="F8" s="8">
        <f>SUM(F5:F7)</f>
        <v>25000</v>
      </c>
      <c r="G8" s="8">
        <f>SUM(G5:G7)</f>
        <v>25000</v>
      </c>
      <c r="H8" s="8">
        <f>SUM(H5:H7)</f>
        <v>25000</v>
      </c>
      <c r="I8" s="10">
        <f>SUM(D8:H8)</f>
        <v>145000</v>
      </c>
      <c r="J8" s="3"/>
    </row>
    <row r="9" spans="1:10" ht="18.75">
      <c r="A9" s="2"/>
      <c r="D9" s="7"/>
      <c r="E9" s="7"/>
      <c r="F9" s="7"/>
      <c r="G9" s="7"/>
      <c r="H9" s="7"/>
      <c r="J9" s="3"/>
    </row>
    <row r="10" spans="1:10" ht="18.75">
      <c r="A10" s="17" t="s">
        <v>15</v>
      </c>
      <c r="B10" s="16" t="s">
        <v>2</v>
      </c>
      <c r="D10" s="4"/>
      <c r="E10" s="4">
        <v>20000</v>
      </c>
      <c r="F10" s="4">
        <v>60000</v>
      </c>
      <c r="G10" s="4">
        <v>60000</v>
      </c>
      <c r="H10" s="4">
        <v>75000</v>
      </c>
      <c r="J10" s="3"/>
    </row>
    <row r="11" spans="1:10" ht="18.75">
      <c r="A11" s="2"/>
      <c r="D11" s="4"/>
      <c r="E11" s="4"/>
      <c r="F11" s="4"/>
      <c r="G11" s="4"/>
      <c r="H11" s="4"/>
      <c r="J11" s="3"/>
    </row>
    <row r="12" spans="1:10" ht="18.75">
      <c r="A12" s="17" t="s">
        <v>9</v>
      </c>
      <c r="B12" s="16" t="s">
        <v>6</v>
      </c>
      <c r="D12" s="8">
        <f>D10-D8</f>
        <v>-20000</v>
      </c>
      <c r="E12" s="8">
        <f>E10-E8</f>
        <v>-30000</v>
      </c>
      <c r="F12" s="8">
        <f>F10-F8</f>
        <v>35000</v>
      </c>
      <c r="G12" s="8">
        <f>G10-G8</f>
        <v>35000</v>
      </c>
      <c r="H12" s="8">
        <f>H10-H8</f>
        <v>50000</v>
      </c>
      <c r="J12" s="3"/>
    </row>
    <row r="13" spans="1:10" ht="18.75">
      <c r="A13" s="2"/>
      <c r="B13" s="16" t="s">
        <v>8</v>
      </c>
      <c r="D13" s="5">
        <v>0.04</v>
      </c>
      <c r="E13" s="5">
        <v>0.04</v>
      </c>
      <c r="F13" s="5">
        <v>0.04</v>
      </c>
      <c r="G13" s="5">
        <v>0.04</v>
      </c>
      <c r="H13" s="5">
        <v>0.04</v>
      </c>
      <c r="J13" s="3"/>
    </row>
    <row r="14" spans="1:10" ht="18.75">
      <c r="A14" s="2"/>
      <c r="B14" s="16" t="s">
        <v>9</v>
      </c>
      <c r="D14" s="8">
        <f>D12</f>
        <v>-20000</v>
      </c>
      <c r="E14" s="8">
        <f>E12*(1-SUM($D$13:D13))</f>
        <v>-28800</v>
      </c>
      <c r="F14" s="8">
        <f>F12*(1-SUM($D$13:E13))</f>
        <v>32200</v>
      </c>
      <c r="G14" s="8">
        <f>G12*(1-SUM($D$13:F13))</f>
        <v>30800</v>
      </c>
      <c r="H14" s="8">
        <f>H12*(1-SUM($D$13:G13))</f>
        <v>42000</v>
      </c>
      <c r="I14" s="10">
        <f>SUM(D14:H14)</f>
        <v>56200</v>
      </c>
      <c r="J14" s="3"/>
    </row>
    <row r="15" spans="1:10" ht="18.75">
      <c r="A15" s="2"/>
      <c r="D15" s="3"/>
      <c r="E15" s="3"/>
      <c r="F15" s="3"/>
      <c r="G15" s="3"/>
      <c r="H15" s="3"/>
      <c r="I15" s="1"/>
      <c r="J15" s="3"/>
    </row>
    <row r="16" spans="1:10" ht="18.75">
      <c r="A16" s="17" t="s">
        <v>16</v>
      </c>
      <c r="B16" s="16" t="s">
        <v>11</v>
      </c>
      <c r="D16" s="8">
        <f>SUM($D$12:D12)</f>
        <v>-20000</v>
      </c>
      <c r="E16" s="8">
        <f>SUM($D$12:E12)</f>
        <v>-50000</v>
      </c>
      <c r="F16" s="8">
        <f>SUM($D$12:F12)</f>
        <v>-15000</v>
      </c>
      <c r="G16" s="8">
        <f>SUM($D$12:G12)</f>
        <v>20000</v>
      </c>
      <c r="H16" s="8">
        <f>SUM($D$12:H12)</f>
        <v>70000</v>
      </c>
      <c r="I16" s="10">
        <f>SUM(D16:H16)</f>
        <v>5000</v>
      </c>
      <c r="J16" s="3"/>
    </row>
    <row r="17" spans="1:10" ht="18.75">
      <c r="A17" s="2"/>
      <c r="B17" s="16" t="s">
        <v>12</v>
      </c>
      <c r="D17" s="9" t="str">
        <f>IF(D16&gt;0,"Yes","No")</f>
        <v>No</v>
      </c>
      <c r="E17" s="9" t="str">
        <f>IF(E16&gt;0,"Yes","No")</f>
        <v>No</v>
      </c>
      <c r="F17" s="9" t="str">
        <f>IF(F16&gt;0,"Yes","No")</f>
        <v>No</v>
      </c>
      <c r="G17" s="9" t="str">
        <f>IF(G16&gt;0,"Yes","No")</f>
        <v>Yes</v>
      </c>
      <c r="H17" s="9" t="str">
        <f>IF(H16&gt;0,"Yes","No")</f>
        <v>Yes</v>
      </c>
      <c r="J17" s="3"/>
    </row>
    <row r="18" spans="1:10" ht="18.75">
      <c r="A18" s="2"/>
      <c r="B18" s="16" t="s">
        <v>13</v>
      </c>
      <c r="D18" s="9">
        <f>IF(C16&lt;=0,IF(D16&gt;0,ROUND(12*ABS(C16)/(D16+ABS(C16)),0),12),0)</f>
        <v>12</v>
      </c>
      <c r="E18" s="9">
        <f>IF(D16&lt;=0,IF(E16&gt;0,ROUND(12*ABS(D16)/(E16+ABS(D16)),0),12),0)</f>
        <v>12</v>
      </c>
      <c r="F18" s="9">
        <f>IF(E16&lt;=0,IF(F16&gt;0,ROUND(12*ABS(E16)/(F16+ABS(E16)),0),12),0)</f>
        <v>12</v>
      </c>
      <c r="G18" s="9">
        <f>IF(F16&lt;=0,IF(G16&gt;0,ROUND(12*ABS(F16)/(G16+ABS(F16)),0),12),0)</f>
        <v>5</v>
      </c>
      <c r="H18" s="9">
        <f>IF(G16&lt;=0,IF(H16&gt;0,ROUND(12*ABS(G16)/(H16+ABS(G16)),0),12),0)</f>
        <v>0</v>
      </c>
      <c r="I18" s="11" t="str">
        <f>SUM(D18:H18)&amp;" mths"</f>
        <v>41 mths</v>
      </c>
      <c r="J18" s="3"/>
    </row>
  </sheetData>
  <sheetProtection/>
  <mergeCells count="2">
    <mergeCell ref="A1:J1"/>
    <mergeCell ref="D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D8: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cp:lastPrinted>2008-03-03T04:25:39Z</cp:lastPrinted>
  <dcterms:created xsi:type="dcterms:W3CDTF">2008-03-03T03:08:33Z</dcterms:created>
  <dcterms:modified xsi:type="dcterms:W3CDTF">2009-01-21T03:44:51Z</dcterms:modified>
  <cp:category/>
  <cp:version/>
  <cp:contentType/>
  <cp:contentStatus/>
</cp:coreProperties>
</file>